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5520" windowHeight="15600" tabRatio="564"/>
  </bookViews>
  <sheets>
    <sheet name="Ripples v4.0" sheetId="5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1" i="5" l="1"/>
  <c r="M4" i="5"/>
  <c r="O5" i="5"/>
  <c r="L6" i="5"/>
  <c r="M6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9" i="5"/>
  <c r="O30" i="5"/>
  <c r="O31" i="5"/>
  <c r="O32" i="5"/>
  <c r="O36" i="5"/>
  <c r="O38" i="5"/>
  <c r="O4" i="5"/>
  <c r="C38" i="5"/>
  <c r="C35" i="5"/>
  <c r="C36" i="5"/>
  <c r="C3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4" i="5"/>
  <c r="M41" i="5"/>
  <c r="M39" i="5"/>
  <c r="M40" i="5"/>
  <c r="L41" i="5"/>
  <c r="L39" i="5"/>
  <c r="L40" i="5"/>
  <c r="L34" i="5"/>
  <c r="L28" i="5"/>
  <c r="L35" i="5"/>
  <c r="L19" i="5"/>
  <c r="L20" i="5"/>
  <c r="L21" i="5"/>
  <c r="L22" i="5"/>
  <c r="L23" i="5"/>
  <c r="L24" i="5"/>
  <c r="M34" i="5"/>
  <c r="M28" i="5"/>
  <c r="M35" i="5"/>
  <c r="M19" i="5"/>
  <c r="M20" i="5"/>
  <c r="M21" i="5"/>
  <c r="M22" i="5"/>
  <c r="M23" i="5"/>
  <c r="M24" i="5"/>
  <c r="M5" i="5"/>
  <c r="M7" i="5"/>
  <c r="M8" i="5"/>
  <c r="M9" i="5"/>
  <c r="M10" i="5"/>
  <c r="M11" i="5"/>
  <c r="M12" i="5"/>
  <c r="M13" i="5"/>
  <c r="M14" i="5"/>
  <c r="M15" i="5"/>
  <c r="M16" i="5"/>
  <c r="M17" i="5"/>
  <c r="M18" i="5"/>
  <c r="M25" i="5"/>
  <c r="M26" i="5"/>
  <c r="M27" i="5"/>
  <c r="M29" i="5"/>
  <c r="M30" i="5"/>
  <c r="M31" i="5"/>
  <c r="M32" i="5"/>
  <c r="M33" i="5"/>
  <c r="M36" i="5"/>
  <c r="M37" i="5"/>
  <c r="M38" i="5"/>
  <c r="L5" i="5"/>
  <c r="L7" i="5"/>
  <c r="L8" i="5"/>
  <c r="L9" i="5"/>
  <c r="L10" i="5"/>
  <c r="L11" i="5"/>
  <c r="L12" i="5"/>
  <c r="L13" i="5"/>
  <c r="L14" i="5"/>
  <c r="L15" i="5"/>
  <c r="L16" i="5"/>
  <c r="L17" i="5"/>
  <c r="L18" i="5"/>
  <c r="L25" i="5"/>
  <c r="L26" i="5"/>
  <c r="L27" i="5"/>
  <c r="L29" i="5"/>
  <c r="L30" i="5"/>
  <c r="L31" i="5"/>
  <c r="L32" i="5"/>
  <c r="L33" i="5"/>
  <c r="L36" i="5"/>
  <c r="L37" i="5"/>
  <c r="L38" i="5"/>
  <c r="L4" i="5"/>
</calcChain>
</file>

<file path=xl/sharedStrings.xml><?xml version="1.0" encoding="utf-8"?>
<sst xmlns="http://schemas.openxmlformats.org/spreadsheetml/2006/main" count="205" uniqueCount="170">
  <si>
    <t>Index</t>
  </si>
  <si>
    <t>Qty</t>
  </si>
  <si>
    <t>Description</t>
  </si>
  <si>
    <t>Specs</t>
  </si>
  <si>
    <t>Value</t>
  </si>
  <si>
    <t>Package</t>
  </si>
  <si>
    <t>Ref. Mouser</t>
  </si>
  <si>
    <t>References</t>
  </si>
  <si>
    <t>SMT parts</t>
  </si>
  <si>
    <t>R3, R4, R10, R11</t>
  </si>
  <si>
    <t>Resistor, 1%</t>
  </si>
  <si>
    <t>510</t>
  </si>
  <si>
    <t>0603</t>
  </si>
  <si>
    <t>667-ERJ3EKF5100V</t>
  </si>
  <si>
    <t>1.0k</t>
  </si>
  <si>
    <t>667-ERJ3EKF1001V</t>
  </si>
  <si>
    <t>15k</t>
  </si>
  <si>
    <t>667-ERJ3EKF1502V</t>
  </si>
  <si>
    <t>R16, R25</t>
  </si>
  <si>
    <t>22k</t>
  </si>
  <si>
    <t>667-ERJ3EKF2202V</t>
  </si>
  <si>
    <t>R23</t>
  </si>
  <si>
    <t>27k</t>
  </si>
  <si>
    <t>667-ERJ3EKF2702V</t>
  </si>
  <si>
    <t>33k</t>
  </si>
  <si>
    <t>667-ERJ3EKF3302V</t>
  </si>
  <si>
    <t>39k</t>
  </si>
  <si>
    <t>667-ERJ3EKF3902V</t>
  </si>
  <si>
    <t>47k</t>
  </si>
  <si>
    <t>667-ERJ-P03F4702V</t>
  </si>
  <si>
    <t>R24</t>
  </si>
  <si>
    <t>62k</t>
  </si>
  <si>
    <t>667-ERJ-P03F6202V</t>
  </si>
  <si>
    <t>100k</t>
  </si>
  <si>
    <t>667-ERJ3EKF1003V</t>
  </si>
  <si>
    <t>R15</t>
  </si>
  <si>
    <t>300k</t>
  </si>
  <si>
    <t>667-ERJ3EKF3003V</t>
  </si>
  <si>
    <t>C22, C23, C26, C27</t>
  </si>
  <si>
    <t>Capacitor, ceramic</t>
  </si>
  <si>
    <t>&gt;= 16V</t>
  </si>
  <si>
    <t>47p</t>
  </si>
  <si>
    <t>81-GRM185C1H470GA01J</t>
  </si>
  <si>
    <t>Murata GRM1885C1H470GA01J</t>
  </si>
  <si>
    <t>C1, C4, C6, C9</t>
  </si>
  <si>
    <t>&gt;= 16V, Tol &lt; 2%</t>
  </si>
  <si>
    <t>220p</t>
  </si>
  <si>
    <t>81-GRM185C1H221GA01D</t>
  </si>
  <si>
    <t>Murata GRM1885C1H221GA01D</t>
  </si>
  <si>
    <t>C2, C3, C7, C8, C17, C18, C24</t>
  </si>
  <si>
    <t>560p</t>
  </si>
  <si>
    <t>81-GRM185C1E561JA01D</t>
  </si>
  <si>
    <t>Murata GRM1885C1E561JA01D</t>
  </si>
  <si>
    <t>C5, C10, C13, C15, C19, C20, C21, C28</t>
  </si>
  <si>
    <t>100n</t>
  </si>
  <si>
    <t>81-GRM188R71E104JA1J</t>
  </si>
  <si>
    <t>Murata GRM188R71E104JA01J</t>
  </si>
  <si>
    <t>C11, C25</t>
  </si>
  <si>
    <t>220n</t>
  </si>
  <si>
    <t>603</t>
  </si>
  <si>
    <t>81-GRM188R71C224KA1J</t>
  </si>
  <si>
    <t>Murata GRM188R71C224KA01J</t>
  </si>
  <si>
    <t>C16</t>
  </si>
  <si>
    <t>4.7u</t>
  </si>
  <si>
    <t>647-UWP1C4R7MCL</t>
  </si>
  <si>
    <t>C12, C14</t>
  </si>
  <si>
    <t>&gt;= 25V</t>
  </si>
  <si>
    <t>47u</t>
  </si>
  <si>
    <t>Panasonic D</t>
  </si>
  <si>
    <t>667-EEE-FK1V470P</t>
  </si>
  <si>
    <t>EEEFK1V470P</t>
  </si>
  <si>
    <t>P1, P2</t>
  </si>
  <si>
    <t>Resettable fuse</t>
  </si>
  <si>
    <t>&gt;= 15V</t>
  </si>
  <si>
    <t>&gt;0.1A</t>
  </si>
  <si>
    <t>1206</t>
  </si>
  <si>
    <t>576-1206L035/16YR</t>
  </si>
  <si>
    <t>Littelfuse 1206L035/16YR</t>
  </si>
  <si>
    <t>D1, D2</t>
  </si>
  <si>
    <t>SOD323</t>
  </si>
  <si>
    <t>D3, D4</t>
  </si>
  <si>
    <t>1N5819HW diode</t>
  </si>
  <si>
    <t>SOD123</t>
  </si>
  <si>
    <t>621-1N5819HW-F</t>
  </si>
  <si>
    <t>Diodes Inc 1N5819HW-7-F</t>
  </si>
  <si>
    <t>D5, D6</t>
  </si>
  <si>
    <t>1N4148 diode</t>
  </si>
  <si>
    <t>512-1N4148WS</t>
  </si>
  <si>
    <t>Fairchild 1N4148WS</t>
  </si>
  <si>
    <t>IC1, IC3</t>
  </si>
  <si>
    <t>TL072 dual op-amp</t>
  </si>
  <si>
    <t>SOIC8</t>
  </si>
  <si>
    <t>595-TL072CD</t>
  </si>
  <si>
    <t>TI TL072CD</t>
  </si>
  <si>
    <t>IC2</t>
  </si>
  <si>
    <t>V2164 quad VCA</t>
  </si>
  <si>
    <t>SOIC16</t>
  </si>
  <si>
    <t>CoolAudio V2164M</t>
  </si>
  <si>
    <t>IC4</t>
  </si>
  <si>
    <t>LM13700 dual OTA</t>
  </si>
  <si>
    <t>926-LM13700M/NOPB</t>
  </si>
  <si>
    <t>National LM13700M/NOPB</t>
  </si>
  <si>
    <t>IC5, IC6</t>
  </si>
  <si>
    <t>TL074 quad op-amp</t>
  </si>
  <si>
    <t>SOIC14</t>
  </si>
  <si>
    <t>595-TL074CD</t>
  </si>
  <si>
    <t>Texas Instruments TL074CD</t>
  </si>
  <si>
    <t>IC7</t>
  </si>
  <si>
    <t>LM4040 Shunt Vref</t>
  </si>
  <si>
    <t>A, B or C grade</t>
  </si>
  <si>
    <t>5.0V</t>
  </si>
  <si>
    <t>SOT23</t>
  </si>
  <si>
    <t>595-LM4040C50IDBZR</t>
  </si>
  <si>
    <t>Texas Instruments LM4040C50IDBZ</t>
  </si>
  <si>
    <t>Q1, Q2</t>
  </si>
  <si>
    <t>PNP transistor MMBT3906</t>
  </si>
  <si>
    <t>SOT23-BEC</t>
  </si>
  <si>
    <t>771-MMBT3906T/R</t>
  </si>
  <si>
    <t>NXP MMBT3906,215</t>
  </si>
  <si>
    <t>PTH parts, top side</t>
  </si>
  <si>
    <t>10k linear pot, 15mm shaft</t>
  </si>
  <si>
    <t>JP1</t>
  </si>
  <si>
    <t>2x5 male header, 2.54mm pitch</t>
  </si>
  <si>
    <t>649-67996-410HLF</t>
  </si>
  <si>
    <t>J1, J2, J3, J4, J5, J6, J7, J8, J9</t>
  </si>
  <si>
    <t>Vertical jack connector</t>
  </si>
  <si>
    <t>PTH parts, bottom side</t>
  </si>
  <si>
    <t>5k</t>
  </si>
  <si>
    <t>PCB</t>
  </si>
  <si>
    <t>39.4 x 106.8 ; 2 layers</t>
  </si>
  <si>
    <t>PJ-301-M-12</t>
  </si>
  <si>
    <t>R1, R2, R5, R6, R8, R12, R13, R43</t>
  </si>
  <si>
    <t>R9, R20, R29, R31, R35, R37, R38, R40, R42, R45</t>
  </si>
  <si>
    <t>R22, R26, R34</t>
  </si>
  <si>
    <t>R27, R30, R44</t>
  </si>
  <si>
    <t>R7, R18, R33</t>
  </si>
  <si>
    <t>R39</t>
  </si>
  <si>
    <t>6.8k</t>
  </si>
  <si>
    <t>R100</t>
  </si>
  <si>
    <t>Trimmer resistor, 25 turns, horizontal adjust.</t>
  </si>
  <si>
    <t>R14, R17, R19, R21, R28, R32, R41, R46</t>
  </si>
  <si>
    <t>R36, R47</t>
  </si>
  <si>
    <t>667-ERJ-3EKF6801V</t>
  </si>
  <si>
    <t>Murata PV36X502C01B00</t>
  </si>
  <si>
    <t>81-PV36X502C01B00</t>
  </si>
  <si>
    <t>Nichicon UWP1C4R7MCL1GB</t>
  </si>
  <si>
    <t>Panasonic B</t>
  </si>
  <si>
    <t>Ripples, v4.0</t>
  </si>
  <si>
    <t>https://www.thonk.co.uk/shop/alpha-9mm-pots/</t>
  </si>
  <si>
    <t>DNP</t>
  </si>
  <si>
    <t>PCB specifications</t>
  </si>
  <si>
    <t>Lien Mouser</t>
  </si>
  <si>
    <t>Prix/u Mouser</t>
  </si>
  <si>
    <t>https://www.mouser.fr/ProductDetail/Panasonic/ERJ-3EKF5100V?qs=%2Fha2pyFaduiPCHkP1Dn8y8gtKfedyRhAbSEEZ3Jvf9hVAvRQ00M4uQ%3D%3D</t>
  </si>
  <si>
    <t>https://www.mouser.fr/ProductDetail/Panasonic/ERJ-3EKF1001V?qs=%2Fha2pyFaduiPCHkP1Dn8y1pGa%252BWHiQm7DFffNNkjZbG7DN5Zu3tSKw%3D%3D</t>
  </si>
  <si>
    <t>https://www.mouser.fr/ProductDetail/Panasonic/ERJ-3EKF6801V?qs=%2Fha2pyFadujWqMGonbcVXRXo91j4fPPpWKCSOIw9o0qXaK1YsHjb%2FA%3D%3D</t>
  </si>
  <si>
    <t>https://www.mouser.fr/ProductDetail/Panasonic/ERJ-3EKF1502V?qs=%2Fha2pyFaduiPCHkP1Dn8y8cRmx%252B%2Ft3TB%2FSc9qe5GG0aKTywX9eu30Q%3D%3D</t>
  </si>
  <si>
    <t>https://www.mouser.fr/ProductDetail/Panasonic/ERJ-3EKF2202V?qs=%2Fha2pyFaduiPCHkP1Dn8yx89aKVq97BrdNIyeEatqZI17o9DU8PrqA%3D%3D</t>
  </si>
  <si>
    <t>https://www.mouser.fr/ProductDetail/Panasonic/ERJ-3EKF2702V?qs=%2Fha2pyFaduiPCHkP1Dn8yweWpaUmxYUUlYWMAgO7F8OL5pVutyLY%2FA%3D%3D</t>
  </si>
  <si>
    <t>https://www.mouser.fr/ProductDetail/Panasonic/ERJ-3EKF3302V?qs=%2Fha2pyFaduiPCHkP1Dn8y%2FAQUyqMEkMknQbwWH%252B52sASD2tPPAU0Ww%3D%3D</t>
  </si>
  <si>
    <t>https://www.mouser.fr/ProductDetail/Panasonic/ERJ-3EKF3902V?qs=%2Fha2pyFaduiPCHkP1Dn8yyrEqnjbu9ppmeONFYNfD8jp5T7Zadlfug%3D%3D</t>
  </si>
  <si>
    <t>https://www.mouser.fr/ProductDetail/Panasonic/ERJ-P03F4702V?qs=%2Fha2pyFadujWqMGonbcVXReuDZOTgT%252Bo%252BR%2F%2FY6pVgvQk7mMZWloNdA%3D%3D</t>
  </si>
  <si>
    <t>Prix tot</t>
  </si>
  <si>
    <t>prix x3</t>
  </si>
  <si>
    <t>https://www.thonk.co.uk/shop/3-5mm-jacks/</t>
  </si>
  <si>
    <t>qtx2</t>
  </si>
  <si>
    <t>Capacitor,electrolytic NP</t>
  </si>
  <si>
    <t>Capacitor,electrolytic</t>
  </si>
  <si>
    <t>https://www.mouser.fr/ProductDetail/Murata-Electronics/GCM188R91E104JA37D?qs=sGAEpiMZZMs0AnBnWHyRQKFZIQ7b73cd6k1bYMTTL%2FZdHGICS6QvOw%3D%3D</t>
  </si>
  <si>
    <t>cmmd Mouser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</si>
</sst>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###############"/>
    <numFmt numFmtId="165" formatCode="_-* #,##0.000\ [$€-40C]_-;\-* #,##0.000\ [$€-40C]_-;_-* &quot;-&quot;??\ [$€-40C]_-;_-@_-"/>
    <numFmt numFmtId="166" formatCode="_-* #,##0.000\ [$€-40C]_-;\-* #,##0.000\ [$€-40C]_-;_-* &quot;-&quot;???\ [$€-40C]_-;_-@_-"/>
    <numFmt numFmtId="167" formatCode="_-* #,##0.00\ [$€-40C]_-;\-* #,##0.00\ [$€-40C]_-;_-* &quot;-&quot;??\ [$€-40C]_-;_-@_-"/>
  </numFmts>
  <fonts count="10" x14ac:knownFonts="1">
    <font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FFFFFF"/>
      <name val="Arial"/>
      <family val="2"/>
      <charset val="1"/>
    </font>
    <font>
      <sz val="9"/>
      <color rgb="FFB7B7B7"/>
      <name val="Arial"/>
      <family val="2"/>
      <charset val="1"/>
    </font>
    <font>
      <b/>
      <sz val="16"/>
      <name val="Arial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sz val="9"/>
      <color rgb="FF333333"/>
      <name val="Arial"/>
    </font>
    <font>
      <b/>
      <sz val="9"/>
      <color rgb="FFFF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49" fontId="2" fillId="3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0" fontId="2" fillId="4" borderId="0" xfId="0" applyFont="1" applyFill="1" applyAlignment="1">
      <alignment wrapText="1"/>
    </xf>
    <xf numFmtId="164" fontId="2" fillId="4" borderId="0" xfId="0" applyNumberFormat="1" applyFont="1" applyFill="1" applyAlignment="1">
      <alignment wrapText="1"/>
    </xf>
    <xf numFmtId="49" fontId="2" fillId="4" borderId="0" xfId="0" applyNumberFormat="1" applyFont="1" applyFill="1" applyAlignment="1">
      <alignment wrapText="1"/>
    </xf>
    <xf numFmtId="164" fontId="1" fillId="4" borderId="0" xfId="0" applyNumberFormat="1" applyFont="1" applyFill="1" applyAlignment="1">
      <alignment wrapText="1"/>
    </xf>
    <xf numFmtId="0" fontId="2" fillId="0" borderId="0" xfId="0" applyNumberFormat="1" applyFont="1" applyAlignment="1">
      <alignment wrapText="1"/>
    </xf>
    <xf numFmtId="0" fontId="3" fillId="2" borderId="0" xfId="0" applyNumberFormat="1" applyFont="1" applyFill="1" applyAlignment="1">
      <alignment wrapText="1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Fill="1" applyAlignment="1">
      <alignment wrapText="1"/>
    </xf>
    <xf numFmtId="0" fontId="8" fillId="0" borderId="0" xfId="0" applyFont="1"/>
    <xf numFmtId="0" fontId="9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6" fillId="0" borderId="0" xfId="23" applyAlignment="1">
      <alignment wrapText="1"/>
    </xf>
    <xf numFmtId="165" fontId="2" fillId="0" borderId="0" xfId="0" applyNumberFormat="1" applyFont="1" applyAlignment="1">
      <alignment wrapText="1"/>
    </xf>
    <xf numFmtId="0" fontId="6" fillId="0" borderId="0" xfId="23"/>
    <xf numFmtId="165" fontId="8" fillId="0" borderId="0" xfId="0" applyNumberFormat="1" applyFont="1"/>
    <xf numFmtId="165" fontId="2" fillId="0" borderId="0" xfId="0" applyNumberFormat="1" applyFont="1" applyBorder="1" applyAlignment="1">
      <alignment wrapText="1"/>
    </xf>
    <xf numFmtId="165" fontId="3" fillId="2" borderId="0" xfId="0" applyNumberFormat="1" applyFont="1" applyFill="1" applyBorder="1" applyAlignment="1">
      <alignment wrapText="1"/>
    </xf>
    <xf numFmtId="165" fontId="2" fillId="0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6" fontId="0" fillId="0" borderId="0" xfId="0" applyNumberFormat="1"/>
    <xf numFmtId="0" fontId="6" fillId="0" borderId="0" xfId="23" applyBorder="1" applyAlignment="1">
      <alignment wrapText="1"/>
    </xf>
    <xf numFmtId="167" fontId="1" fillId="4" borderId="0" xfId="0" applyNumberFormat="1" applyFont="1" applyFill="1" applyAlignment="1">
      <alignment wrapText="1"/>
    </xf>
    <xf numFmtId="1" fontId="5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</cellXfs>
  <cellStyles count="10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user.fr/ProductDetail/Panasonic/ERJ-3EKF6801V?qs=%2Fha2pyFadujWqMGonbcVXRXo91j4fPPpWKCSOIw9o0qXaK1YsHjb%2FA%3D%3D" TargetMode="External"/><Relationship Id="rId4" Type="http://schemas.openxmlformats.org/officeDocument/2006/relationships/hyperlink" Target="https://www.mouser.fr/ProductDetail/Panasonic/ERJ-3EKF1502V?qs=%2Fha2pyFaduiPCHkP1Dn8y8cRmx%2B%2Ft3TB%2FSc9qe5GG0aKTywX9eu30Q%3D%3D" TargetMode="External"/><Relationship Id="rId5" Type="http://schemas.openxmlformats.org/officeDocument/2006/relationships/hyperlink" Target="https://www.mouser.fr/ProductDetail/Panasonic/ERJ-3EKF2202V?qs=%2Fha2pyFaduiPCHkP1Dn8yx89aKVq97BrdNIyeEatqZI17o9DU8PrqA%3D%3D" TargetMode="External"/><Relationship Id="rId6" Type="http://schemas.openxmlformats.org/officeDocument/2006/relationships/hyperlink" Target="https://www.mouser.fr/ProductDetail/Panasonic/ERJ-3EKF2702V?qs=%2Fha2pyFaduiPCHkP1Dn8yweWpaUmxYUUlYWMAgO7F8OL5pVutyLY%2FA%3D%3D" TargetMode="External"/><Relationship Id="rId7" Type="http://schemas.openxmlformats.org/officeDocument/2006/relationships/hyperlink" Target="https://www.mouser.fr/ProductDetail/Panasonic/ERJ-3EKF3302V?qs=%2Fha2pyFaduiPCHkP1Dn8y%2FAQUyqMEkMknQbwWH%2B52sASD2tPPAU0Ww%3D%3D" TargetMode="External"/><Relationship Id="rId8" Type="http://schemas.openxmlformats.org/officeDocument/2006/relationships/hyperlink" Target="https://www.mouser.fr/ProductDetail/Panasonic/ERJ-3EKF3902V?qs=%2Fha2pyFaduiPCHkP1Dn8yyrEqnjbu9ppmeONFYNfD8jp5T7Zadlfug%3D%3D" TargetMode="External"/><Relationship Id="rId9" Type="http://schemas.openxmlformats.org/officeDocument/2006/relationships/hyperlink" Target="https://www.mouser.fr/ProductDetail/Panasonic/ERJ-P03F4702V?qs=%2Fha2pyFadujWqMGonbcVXReuDZOTgT%2Bo%2BR%2F%2FY6pVgvQk7mMZWloNdA%3D%3D" TargetMode="External"/><Relationship Id="rId10" Type="http://schemas.openxmlformats.org/officeDocument/2006/relationships/hyperlink" Target="https://www.thonk.co.uk/shop/3-5mm-jacks/" TargetMode="External"/><Relationship Id="rId11" Type="http://schemas.openxmlformats.org/officeDocument/2006/relationships/hyperlink" Target="https://www.mouser.fr/ProductDetail/Murata-Electronics/GCM188R91E104JA37D?qs=sGAEpiMZZMs0AnBnWHyRQKFZIQ7b73cd6k1bYMTTL%2FZdHGICS6QvOw%3D%3D" TargetMode="External"/><Relationship Id="rId1" Type="http://schemas.openxmlformats.org/officeDocument/2006/relationships/hyperlink" Target="https://www.mouser.fr/ProductDetail/Panasonic/ERJ-3EKF5100V?qs=%2Fha2pyFaduiPCHkP1Dn8y8gtKfedyRhAbSEEZ3Jvf9hVAvRQ00M4uQ%3D%3D" TargetMode="External"/><Relationship Id="rId2" Type="http://schemas.openxmlformats.org/officeDocument/2006/relationships/hyperlink" Target="https://www.mouser.fr/ProductDetail/Panasonic/ERJ-3EKF1001V?qs=%2Fha2pyFaduiPCHkP1Dn8y1pGa%2BWHiQm7DFffNNkjZbG7DN5Zu3tSKw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8" workbookViewId="0">
      <selection activeCell="I25" sqref="I25"/>
    </sheetView>
  </sheetViews>
  <sheetFormatPr baseColWidth="10" defaultColWidth="8.83203125" defaultRowHeight="12" x14ac:dyDescent="0"/>
  <cols>
    <col min="1" max="1" width="37.33203125" customWidth="1"/>
    <col min="2" max="2" width="4" bestFit="1" customWidth="1"/>
    <col min="3" max="3" width="4" customWidth="1"/>
    <col min="4" max="4" width="18.1640625" customWidth="1"/>
    <col min="5" max="5" width="13.83203125" customWidth="1"/>
    <col min="6" max="6" width="5.1640625" bestFit="1" customWidth="1"/>
    <col min="7" max="7" width="12.5" customWidth="1"/>
    <col min="8" max="8" width="21.83203125" customWidth="1"/>
    <col min="9" max="9" width="43.6640625" customWidth="1"/>
    <col min="10" max="10" width="11.33203125" bestFit="1" customWidth="1"/>
    <col min="11" max="11" width="32.33203125" customWidth="1"/>
    <col min="13" max="13" width="10.5" customWidth="1"/>
  </cols>
  <sheetData>
    <row r="1" spans="1:15" ht="20" customHeight="1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5" ht="13" customHeight="1">
      <c r="A2" s="1" t="s">
        <v>0</v>
      </c>
      <c r="B2" s="2" t="s">
        <v>1</v>
      </c>
      <c r="C2" s="2" t="s">
        <v>165</v>
      </c>
      <c r="D2" s="1" t="s">
        <v>2</v>
      </c>
      <c r="E2" s="1" t="s">
        <v>3</v>
      </c>
      <c r="F2" s="3" t="s">
        <v>4</v>
      </c>
      <c r="G2" s="3" t="s">
        <v>5</v>
      </c>
      <c r="H2" s="2" t="s">
        <v>6</v>
      </c>
      <c r="I2" s="2" t="s">
        <v>151</v>
      </c>
      <c r="J2" s="2" t="s">
        <v>152</v>
      </c>
      <c r="K2" s="1" t="s">
        <v>7</v>
      </c>
      <c r="L2" s="37" t="s">
        <v>162</v>
      </c>
      <c r="M2" s="37" t="s">
        <v>163</v>
      </c>
      <c r="O2" s="37" t="s">
        <v>169</v>
      </c>
    </row>
    <row r="3" spans="1:15" ht="12.75" customHeight="1">
      <c r="A3" s="42" t="s">
        <v>8</v>
      </c>
      <c r="B3" s="42"/>
      <c r="C3" s="42"/>
      <c r="D3" s="42"/>
      <c r="E3" s="42"/>
      <c r="F3" s="42"/>
      <c r="G3" s="42"/>
      <c r="H3" s="42"/>
      <c r="I3" s="27"/>
      <c r="J3" s="27"/>
      <c r="K3" s="4"/>
    </row>
    <row r="4" spans="1:15" ht="12" customHeight="1">
      <c r="A4" s="20" t="s">
        <v>9</v>
      </c>
      <c r="B4" s="21">
        <v>4</v>
      </c>
      <c r="C4" s="21">
        <f>B4*3</f>
        <v>12</v>
      </c>
      <c r="D4" s="5" t="s">
        <v>10</v>
      </c>
      <c r="E4" s="20"/>
      <c r="F4" s="6" t="s">
        <v>11</v>
      </c>
      <c r="G4" s="6" t="s">
        <v>12</v>
      </c>
      <c r="H4" s="5" t="s">
        <v>13</v>
      </c>
      <c r="I4" s="29" t="s">
        <v>153</v>
      </c>
      <c r="J4" s="30">
        <v>5.8999999999999997E-2</v>
      </c>
      <c r="K4" s="7"/>
      <c r="L4" s="38">
        <f>J4*B4</f>
        <v>0.23599999999999999</v>
      </c>
      <c r="M4" s="38">
        <f>L4*3</f>
        <v>0.70799999999999996</v>
      </c>
      <c r="O4" s="38">
        <f>M4</f>
        <v>0.70799999999999996</v>
      </c>
    </row>
    <row r="5" spans="1:15" ht="13" customHeight="1">
      <c r="A5" s="5" t="s">
        <v>140</v>
      </c>
      <c r="B5" s="18">
        <v>8</v>
      </c>
      <c r="C5" s="21">
        <f t="shared" ref="C5:C32" si="0">B5*3</f>
        <v>24</v>
      </c>
      <c r="D5" s="5" t="s">
        <v>10</v>
      </c>
      <c r="E5" s="5"/>
      <c r="F5" s="6" t="s">
        <v>14</v>
      </c>
      <c r="G5" s="6" t="s">
        <v>12</v>
      </c>
      <c r="H5" s="5" t="s">
        <v>15</v>
      </c>
      <c r="I5" s="29" t="s">
        <v>154</v>
      </c>
      <c r="J5" s="30">
        <v>5.8999999999999997E-2</v>
      </c>
      <c r="K5" s="7"/>
      <c r="L5" s="38">
        <f t="shared" ref="L5:L40" si="1">J5*B5</f>
        <v>0.47199999999999998</v>
      </c>
      <c r="M5" s="38">
        <f t="shared" ref="M5:M40" si="2">L5*3</f>
        <v>1.4159999999999999</v>
      </c>
      <c r="O5" s="38">
        <f t="shared" ref="O5:O40" si="3">M5</f>
        <v>1.4159999999999999</v>
      </c>
    </row>
    <row r="6" spans="1:15" ht="13" customHeight="1">
      <c r="A6" s="5" t="s">
        <v>136</v>
      </c>
      <c r="B6" s="18">
        <v>1</v>
      </c>
      <c r="C6" s="21">
        <f t="shared" si="0"/>
        <v>3</v>
      </c>
      <c r="D6" s="5" t="s">
        <v>10</v>
      </c>
      <c r="E6" s="5"/>
      <c r="F6" s="6" t="s">
        <v>137</v>
      </c>
      <c r="G6" s="6" t="s">
        <v>12</v>
      </c>
      <c r="H6" s="23" t="s">
        <v>142</v>
      </c>
      <c r="I6" s="31" t="s">
        <v>155</v>
      </c>
      <c r="J6" s="32">
        <v>0.09</v>
      </c>
      <c r="K6" s="7"/>
      <c r="L6" s="38">
        <f t="shared" si="1"/>
        <v>0.09</v>
      </c>
      <c r="M6" s="38">
        <f t="shared" si="2"/>
        <v>0.27</v>
      </c>
      <c r="O6" s="38">
        <f t="shared" si="3"/>
        <v>0.27</v>
      </c>
    </row>
    <row r="7" spans="1:15" ht="13" customHeight="1">
      <c r="A7" s="20" t="s">
        <v>141</v>
      </c>
      <c r="B7" s="21">
        <v>2</v>
      </c>
      <c r="C7" s="21">
        <f t="shared" si="0"/>
        <v>6</v>
      </c>
      <c r="D7" s="5" t="s">
        <v>10</v>
      </c>
      <c r="E7" s="20"/>
      <c r="F7" s="6" t="s">
        <v>16</v>
      </c>
      <c r="G7" s="6" t="s">
        <v>12</v>
      </c>
      <c r="H7" s="5" t="s">
        <v>17</v>
      </c>
      <c r="I7" s="29" t="s">
        <v>156</v>
      </c>
      <c r="J7" s="30">
        <v>5.8000000000000003E-2</v>
      </c>
      <c r="K7" s="7"/>
      <c r="L7" s="38">
        <f t="shared" si="1"/>
        <v>0.11600000000000001</v>
      </c>
      <c r="M7" s="38">
        <f t="shared" si="2"/>
        <v>0.34800000000000003</v>
      </c>
      <c r="O7" s="38">
        <f t="shared" si="3"/>
        <v>0.34800000000000003</v>
      </c>
    </row>
    <row r="8" spans="1:15" ht="13" customHeight="1">
      <c r="A8" s="5" t="s">
        <v>18</v>
      </c>
      <c r="B8" s="18">
        <v>2</v>
      </c>
      <c r="C8" s="21">
        <f t="shared" si="0"/>
        <v>6</v>
      </c>
      <c r="D8" s="5" t="s">
        <v>10</v>
      </c>
      <c r="E8" s="5"/>
      <c r="F8" s="6" t="s">
        <v>19</v>
      </c>
      <c r="G8" s="6" t="s">
        <v>12</v>
      </c>
      <c r="H8" s="5" t="s">
        <v>20</v>
      </c>
      <c r="I8" s="29" t="s">
        <v>157</v>
      </c>
      <c r="J8" s="30">
        <v>5.8000000000000003E-2</v>
      </c>
      <c r="K8" s="7"/>
      <c r="L8" s="38">
        <f t="shared" si="1"/>
        <v>0.11600000000000001</v>
      </c>
      <c r="M8" s="38">
        <f t="shared" si="2"/>
        <v>0.34800000000000003</v>
      </c>
      <c r="O8" s="38">
        <f t="shared" si="3"/>
        <v>0.34800000000000003</v>
      </c>
    </row>
    <row r="9" spans="1:15" ht="13" customHeight="1">
      <c r="A9" s="5" t="s">
        <v>21</v>
      </c>
      <c r="B9" s="18">
        <v>1</v>
      </c>
      <c r="C9" s="21">
        <f t="shared" si="0"/>
        <v>3</v>
      </c>
      <c r="D9" s="5" t="s">
        <v>10</v>
      </c>
      <c r="E9" s="20"/>
      <c r="F9" s="6" t="s">
        <v>22</v>
      </c>
      <c r="G9" s="6" t="s">
        <v>12</v>
      </c>
      <c r="H9" s="5" t="s">
        <v>23</v>
      </c>
      <c r="I9" s="29" t="s">
        <v>158</v>
      </c>
      <c r="J9" s="30">
        <v>5.8999999999999997E-2</v>
      </c>
      <c r="K9" s="7"/>
      <c r="L9" s="38">
        <f t="shared" si="1"/>
        <v>5.8999999999999997E-2</v>
      </c>
      <c r="M9" s="38">
        <f t="shared" si="2"/>
        <v>0.17699999999999999</v>
      </c>
      <c r="O9" s="38">
        <f t="shared" si="3"/>
        <v>0.17699999999999999</v>
      </c>
    </row>
    <row r="10" spans="1:15" ht="13" customHeight="1">
      <c r="A10" s="20" t="s">
        <v>131</v>
      </c>
      <c r="B10" s="21">
        <v>8</v>
      </c>
      <c r="C10" s="21">
        <f t="shared" si="0"/>
        <v>24</v>
      </c>
      <c r="D10" s="5" t="s">
        <v>10</v>
      </c>
      <c r="E10" s="20"/>
      <c r="F10" s="6" t="s">
        <v>24</v>
      </c>
      <c r="G10" s="6" t="s">
        <v>12</v>
      </c>
      <c r="H10" s="5" t="s">
        <v>25</v>
      </c>
      <c r="I10" s="29" t="s">
        <v>159</v>
      </c>
      <c r="J10" s="30">
        <v>5.8999999999999997E-2</v>
      </c>
      <c r="K10" s="7"/>
      <c r="L10" s="38">
        <f t="shared" si="1"/>
        <v>0.47199999999999998</v>
      </c>
      <c r="M10" s="38">
        <f t="shared" si="2"/>
        <v>1.4159999999999999</v>
      </c>
      <c r="O10" s="38">
        <f t="shared" si="3"/>
        <v>1.4159999999999999</v>
      </c>
    </row>
    <row r="11" spans="1:15" ht="13" customHeight="1">
      <c r="A11" s="20" t="s">
        <v>134</v>
      </c>
      <c r="B11" s="21">
        <v>3</v>
      </c>
      <c r="C11" s="21">
        <f t="shared" si="0"/>
        <v>9</v>
      </c>
      <c r="D11" s="5" t="s">
        <v>10</v>
      </c>
      <c r="E11" s="20"/>
      <c r="F11" s="6" t="s">
        <v>26</v>
      </c>
      <c r="G11" s="6" t="s">
        <v>12</v>
      </c>
      <c r="H11" s="5" t="s">
        <v>27</v>
      </c>
      <c r="I11" s="29" t="s">
        <v>160</v>
      </c>
      <c r="J11" s="30">
        <v>5.8999999999999997E-2</v>
      </c>
      <c r="K11" s="7"/>
      <c r="L11" s="38">
        <f t="shared" si="1"/>
        <v>0.17699999999999999</v>
      </c>
      <c r="M11" s="38">
        <f t="shared" si="2"/>
        <v>0.53099999999999992</v>
      </c>
      <c r="O11" s="38">
        <f t="shared" si="3"/>
        <v>0.53099999999999992</v>
      </c>
    </row>
    <row r="12" spans="1:15" ht="13" customHeight="1">
      <c r="A12" s="20" t="s">
        <v>133</v>
      </c>
      <c r="B12" s="21">
        <v>3</v>
      </c>
      <c r="C12" s="21">
        <f t="shared" si="0"/>
        <v>9</v>
      </c>
      <c r="D12" s="5" t="s">
        <v>10</v>
      </c>
      <c r="E12" s="20"/>
      <c r="F12" s="6" t="s">
        <v>28</v>
      </c>
      <c r="G12" s="6" t="s">
        <v>12</v>
      </c>
      <c r="H12" s="5" t="s">
        <v>29</v>
      </c>
      <c r="I12" s="29" t="s">
        <v>161</v>
      </c>
      <c r="J12" s="30">
        <v>0.308</v>
      </c>
      <c r="K12" s="7"/>
      <c r="L12" s="38">
        <f t="shared" si="1"/>
        <v>0.92399999999999993</v>
      </c>
      <c r="M12" s="38">
        <f t="shared" si="2"/>
        <v>2.7719999999999998</v>
      </c>
      <c r="O12" s="38">
        <f t="shared" si="3"/>
        <v>2.7719999999999998</v>
      </c>
    </row>
    <row r="13" spans="1:15">
      <c r="A13" s="20" t="s">
        <v>30</v>
      </c>
      <c r="B13" s="21">
        <v>1</v>
      </c>
      <c r="C13" s="21">
        <f t="shared" si="0"/>
        <v>3</v>
      </c>
      <c r="D13" s="5" t="s">
        <v>10</v>
      </c>
      <c r="E13" s="20"/>
      <c r="F13" s="9" t="s">
        <v>31</v>
      </c>
      <c r="G13" s="6" t="s">
        <v>12</v>
      </c>
      <c r="H13" s="5" t="s">
        <v>32</v>
      </c>
      <c r="I13" s="5"/>
      <c r="J13" s="30">
        <v>0.157</v>
      </c>
      <c r="K13" s="7"/>
      <c r="L13" s="38">
        <f t="shared" si="1"/>
        <v>0.157</v>
      </c>
      <c r="M13" s="38">
        <f t="shared" si="2"/>
        <v>0.47099999999999997</v>
      </c>
      <c r="O13" s="38">
        <f t="shared" si="3"/>
        <v>0.47099999999999997</v>
      </c>
    </row>
    <row r="14" spans="1:15">
      <c r="A14" s="20" t="s">
        <v>132</v>
      </c>
      <c r="B14" s="21">
        <v>10</v>
      </c>
      <c r="C14" s="21">
        <f t="shared" si="0"/>
        <v>30</v>
      </c>
      <c r="D14" s="5" t="s">
        <v>10</v>
      </c>
      <c r="E14" s="20"/>
      <c r="F14" s="6" t="s">
        <v>33</v>
      </c>
      <c r="G14" s="6" t="s">
        <v>12</v>
      </c>
      <c r="H14" s="5" t="s">
        <v>34</v>
      </c>
      <c r="I14" s="5"/>
      <c r="J14" s="30">
        <v>5.8000000000000003E-2</v>
      </c>
      <c r="K14" s="7"/>
      <c r="L14" s="38">
        <f t="shared" si="1"/>
        <v>0.58000000000000007</v>
      </c>
      <c r="M14" s="38">
        <f t="shared" si="2"/>
        <v>1.7400000000000002</v>
      </c>
      <c r="O14" s="38">
        <f t="shared" si="3"/>
        <v>1.7400000000000002</v>
      </c>
    </row>
    <row r="15" spans="1:15">
      <c r="A15" s="20" t="s">
        <v>35</v>
      </c>
      <c r="B15" s="21">
        <v>1</v>
      </c>
      <c r="C15" s="21">
        <f t="shared" si="0"/>
        <v>3</v>
      </c>
      <c r="D15" s="5" t="s">
        <v>10</v>
      </c>
      <c r="E15" s="20"/>
      <c r="F15" s="6" t="s">
        <v>36</v>
      </c>
      <c r="G15" s="6" t="s">
        <v>12</v>
      </c>
      <c r="H15" s="5" t="s">
        <v>37</v>
      </c>
      <c r="I15" s="5"/>
      <c r="J15" s="30">
        <v>5.8999999999999997E-2</v>
      </c>
      <c r="K15" s="7"/>
      <c r="L15" s="38">
        <f t="shared" si="1"/>
        <v>5.8999999999999997E-2</v>
      </c>
      <c r="M15" s="38">
        <f t="shared" si="2"/>
        <v>0.17699999999999999</v>
      </c>
      <c r="O15" s="38">
        <f t="shared" si="3"/>
        <v>0.17699999999999999</v>
      </c>
    </row>
    <row r="16" spans="1:15">
      <c r="A16" s="20" t="s">
        <v>38</v>
      </c>
      <c r="B16" s="21">
        <v>4</v>
      </c>
      <c r="C16" s="21">
        <f t="shared" si="0"/>
        <v>12</v>
      </c>
      <c r="D16" s="5" t="s">
        <v>39</v>
      </c>
      <c r="E16" s="5" t="s">
        <v>40</v>
      </c>
      <c r="F16" s="6" t="s">
        <v>41</v>
      </c>
      <c r="G16" s="6" t="s">
        <v>12</v>
      </c>
      <c r="H16" s="25" t="s">
        <v>42</v>
      </c>
      <c r="I16" s="25"/>
      <c r="J16" s="33">
        <v>0.104</v>
      </c>
      <c r="K16" s="5" t="s">
        <v>43</v>
      </c>
      <c r="L16" s="38">
        <f t="shared" si="1"/>
        <v>0.41599999999999998</v>
      </c>
      <c r="M16" s="38">
        <f t="shared" si="2"/>
        <v>1.248</v>
      </c>
      <c r="O16" s="38">
        <f t="shared" si="3"/>
        <v>1.248</v>
      </c>
    </row>
    <row r="17" spans="1:15">
      <c r="A17" s="5" t="s">
        <v>44</v>
      </c>
      <c r="B17" s="18">
        <v>4</v>
      </c>
      <c r="C17" s="21">
        <f t="shared" si="0"/>
        <v>12</v>
      </c>
      <c r="D17" s="5" t="s">
        <v>39</v>
      </c>
      <c r="E17" s="5" t="s">
        <v>45</v>
      </c>
      <c r="F17" s="6" t="s">
        <v>46</v>
      </c>
      <c r="G17" s="6" t="s">
        <v>12</v>
      </c>
      <c r="H17" s="25" t="s">
        <v>47</v>
      </c>
      <c r="I17" s="25"/>
      <c r="J17" s="33">
        <v>0.122</v>
      </c>
      <c r="K17" s="5" t="s">
        <v>48</v>
      </c>
      <c r="L17" s="38">
        <f t="shared" si="1"/>
        <v>0.48799999999999999</v>
      </c>
      <c r="M17" s="38">
        <f t="shared" si="2"/>
        <v>1.464</v>
      </c>
      <c r="O17" s="38">
        <f t="shared" si="3"/>
        <v>1.464</v>
      </c>
    </row>
    <row r="18" spans="1:15">
      <c r="A18" s="20" t="s">
        <v>49</v>
      </c>
      <c r="B18" s="21">
        <v>7</v>
      </c>
      <c r="C18" s="21">
        <f t="shared" si="0"/>
        <v>21</v>
      </c>
      <c r="D18" s="5" t="s">
        <v>39</v>
      </c>
      <c r="E18" s="5" t="s">
        <v>40</v>
      </c>
      <c r="F18" s="6" t="s">
        <v>50</v>
      </c>
      <c r="G18" s="6" t="s">
        <v>12</v>
      </c>
      <c r="H18" s="25" t="s">
        <v>51</v>
      </c>
      <c r="I18" s="25"/>
      <c r="J18" s="33">
        <v>0.1</v>
      </c>
      <c r="K18" s="5" t="s">
        <v>52</v>
      </c>
      <c r="L18" s="38">
        <f t="shared" si="1"/>
        <v>0.70000000000000007</v>
      </c>
      <c r="M18" s="38">
        <f t="shared" si="2"/>
        <v>2.1</v>
      </c>
      <c r="O18" s="38">
        <f t="shared" si="3"/>
        <v>2.1</v>
      </c>
    </row>
    <row r="19" spans="1:15" ht="13" customHeight="1">
      <c r="A19" s="20" t="s">
        <v>53</v>
      </c>
      <c r="B19" s="21">
        <v>8</v>
      </c>
      <c r="C19" s="21">
        <f t="shared" si="0"/>
        <v>24</v>
      </c>
      <c r="D19" s="5" t="s">
        <v>39</v>
      </c>
      <c r="E19" s="5" t="s">
        <v>40</v>
      </c>
      <c r="F19" s="5" t="s">
        <v>54</v>
      </c>
      <c r="G19" s="6" t="s">
        <v>12</v>
      </c>
      <c r="H19" s="25" t="s">
        <v>55</v>
      </c>
      <c r="I19" s="39" t="s">
        <v>168</v>
      </c>
      <c r="J19" s="33">
        <v>0.216</v>
      </c>
      <c r="K19" s="5" t="s">
        <v>56</v>
      </c>
      <c r="L19" s="38">
        <f t="shared" si="1"/>
        <v>1.728</v>
      </c>
      <c r="M19" s="38">
        <f t="shared" si="2"/>
        <v>5.1840000000000002</v>
      </c>
      <c r="O19" s="38">
        <f t="shared" si="3"/>
        <v>5.1840000000000002</v>
      </c>
    </row>
    <row r="20" spans="1:15">
      <c r="A20" s="20" t="s">
        <v>57</v>
      </c>
      <c r="B20" s="21">
        <v>2</v>
      </c>
      <c r="C20" s="21">
        <f t="shared" si="0"/>
        <v>6</v>
      </c>
      <c r="D20" s="5" t="s">
        <v>39</v>
      </c>
      <c r="E20" s="20" t="s">
        <v>40</v>
      </c>
      <c r="F20" s="6" t="s">
        <v>58</v>
      </c>
      <c r="G20" s="6" t="s">
        <v>59</v>
      </c>
      <c r="H20" s="5" t="s">
        <v>60</v>
      </c>
      <c r="I20" s="5"/>
      <c r="J20" s="30">
        <v>0.104</v>
      </c>
      <c r="K20" s="5" t="s">
        <v>61</v>
      </c>
      <c r="L20" s="38">
        <f t="shared" si="1"/>
        <v>0.20799999999999999</v>
      </c>
      <c r="M20" s="38">
        <f t="shared" si="2"/>
        <v>0.624</v>
      </c>
      <c r="O20" s="38">
        <f t="shared" si="3"/>
        <v>0.624</v>
      </c>
    </row>
    <row r="21" spans="1:15">
      <c r="A21" s="20" t="s">
        <v>62</v>
      </c>
      <c r="B21" s="21">
        <v>1</v>
      </c>
      <c r="C21" s="21">
        <f t="shared" si="0"/>
        <v>3</v>
      </c>
      <c r="D21" s="5" t="s">
        <v>166</v>
      </c>
      <c r="E21" s="20" t="s">
        <v>40</v>
      </c>
      <c r="F21" s="6" t="s">
        <v>63</v>
      </c>
      <c r="G21" s="6" t="s">
        <v>146</v>
      </c>
      <c r="H21" s="5" t="s">
        <v>64</v>
      </c>
      <c r="I21" s="5"/>
      <c r="J21" s="30">
        <v>0.42299999999999999</v>
      </c>
      <c r="K21" s="5" t="s">
        <v>145</v>
      </c>
      <c r="L21" s="38">
        <f t="shared" si="1"/>
        <v>0.42299999999999999</v>
      </c>
      <c r="M21" s="38">
        <f t="shared" si="2"/>
        <v>1.2689999999999999</v>
      </c>
      <c r="O21" s="38">
        <f t="shared" si="3"/>
        <v>1.2689999999999999</v>
      </c>
    </row>
    <row r="22" spans="1:15">
      <c r="A22" s="20" t="s">
        <v>65</v>
      </c>
      <c r="B22" s="21">
        <v>2</v>
      </c>
      <c r="C22" s="21">
        <f t="shared" si="0"/>
        <v>6</v>
      </c>
      <c r="D22" s="5" t="s">
        <v>167</v>
      </c>
      <c r="E22" s="5" t="s">
        <v>66</v>
      </c>
      <c r="F22" s="6" t="s">
        <v>67</v>
      </c>
      <c r="G22" s="6" t="s">
        <v>68</v>
      </c>
      <c r="H22" s="25" t="s">
        <v>69</v>
      </c>
      <c r="I22" s="25"/>
      <c r="J22" s="33">
        <v>0.31900000000000001</v>
      </c>
      <c r="K22" s="5" t="s">
        <v>70</v>
      </c>
      <c r="L22" s="38">
        <f t="shared" si="1"/>
        <v>0.63800000000000001</v>
      </c>
      <c r="M22" s="38">
        <f t="shared" si="2"/>
        <v>1.9140000000000001</v>
      </c>
      <c r="O22" s="38">
        <f t="shared" si="3"/>
        <v>1.9140000000000001</v>
      </c>
    </row>
    <row r="23" spans="1:15">
      <c r="A23" s="5" t="s">
        <v>71</v>
      </c>
      <c r="B23" s="18">
        <v>2</v>
      </c>
      <c r="C23" s="21">
        <f t="shared" si="0"/>
        <v>6</v>
      </c>
      <c r="D23" s="5" t="s">
        <v>72</v>
      </c>
      <c r="E23" s="20" t="s">
        <v>73</v>
      </c>
      <c r="F23" s="6" t="s">
        <v>74</v>
      </c>
      <c r="G23" s="6" t="s">
        <v>75</v>
      </c>
      <c r="H23" s="5" t="s">
        <v>76</v>
      </c>
      <c r="I23" s="5"/>
      <c r="J23" s="30">
        <v>0.32700000000000001</v>
      </c>
      <c r="K23" s="5" t="s">
        <v>77</v>
      </c>
      <c r="L23" s="38">
        <f t="shared" si="1"/>
        <v>0.65400000000000003</v>
      </c>
      <c r="M23" s="38">
        <f t="shared" si="2"/>
        <v>1.9620000000000002</v>
      </c>
      <c r="O23" s="38">
        <f t="shared" si="3"/>
        <v>1.9620000000000002</v>
      </c>
    </row>
    <row r="24" spans="1:15">
      <c r="A24" s="20" t="s">
        <v>78</v>
      </c>
      <c r="B24" s="24"/>
      <c r="C24" s="21">
        <f t="shared" si="0"/>
        <v>0</v>
      </c>
      <c r="D24" s="5"/>
      <c r="E24" s="20"/>
      <c r="F24" s="6" t="s">
        <v>149</v>
      </c>
      <c r="G24" s="6"/>
      <c r="H24" s="5"/>
      <c r="I24" s="5"/>
      <c r="J24" s="30"/>
      <c r="K24" s="5"/>
      <c r="L24" s="38">
        <f t="shared" si="1"/>
        <v>0</v>
      </c>
      <c r="M24" s="38">
        <f t="shared" si="2"/>
        <v>0</v>
      </c>
      <c r="O24" s="38">
        <f t="shared" si="3"/>
        <v>0</v>
      </c>
    </row>
    <row r="25" spans="1:15">
      <c r="A25" s="20" t="s">
        <v>80</v>
      </c>
      <c r="B25" s="21">
        <v>2</v>
      </c>
      <c r="C25" s="21">
        <f t="shared" si="0"/>
        <v>6</v>
      </c>
      <c r="D25" s="5" t="s">
        <v>81</v>
      </c>
      <c r="E25" s="5"/>
      <c r="F25" s="5"/>
      <c r="G25" s="5" t="s">
        <v>82</v>
      </c>
      <c r="H25" s="25" t="s">
        <v>83</v>
      </c>
      <c r="I25" s="25"/>
      <c r="J25" s="33">
        <v>0.26</v>
      </c>
      <c r="K25" s="5" t="s">
        <v>84</v>
      </c>
      <c r="L25" s="38">
        <f t="shared" si="1"/>
        <v>0.52</v>
      </c>
      <c r="M25" s="38">
        <f t="shared" si="2"/>
        <v>1.56</v>
      </c>
      <c r="O25" s="38">
        <f t="shared" si="3"/>
        <v>1.56</v>
      </c>
    </row>
    <row r="26" spans="1:15">
      <c r="A26" s="20" t="s">
        <v>85</v>
      </c>
      <c r="B26" s="21">
        <v>2</v>
      </c>
      <c r="C26" s="21">
        <f t="shared" si="0"/>
        <v>6</v>
      </c>
      <c r="D26" s="5" t="s">
        <v>86</v>
      </c>
      <c r="E26" s="5"/>
      <c r="F26" s="5"/>
      <c r="G26" s="5" t="s">
        <v>79</v>
      </c>
      <c r="H26" s="25" t="s">
        <v>87</v>
      </c>
      <c r="I26" s="25"/>
      <c r="J26" s="33">
        <v>0.13</v>
      </c>
      <c r="K26" s="5" t="s">
        <v>88</v>
      </c>
      <c r="L26" s="38">
        <f t="shared" si="1"/>
        <v>0.26</v>
      </c>
      <c r="M26" s="38">
        <f t="shared" si="2"/>
        <v>0.78</v>
      </c>
      <c r="O26" s="38">
        <f t="shared" si="3"/>
        <v>0.78</v>
      </c>
    </row>
    <row r="27" spans="1:15">
      <c r="A27" s="20" t="s">
        <v>89</v>
      </c>
      <c r="B27" s="21">
        <v>2</v>
      </c>
      <c r="C27" s="21">
        <f t="shared" si="0"/>
        <v>6</v>
      </c>
      <c r="D27" s="5" t="s">
        <v>90</v>
      </c>
      <c r="E27" s="5"/>
      <c r="F27" s="5"/>
      <c r="G27" s="5" t="s">
        <v>91</v>
      </c>
      <c r="H27" s="25" t="s">
        <v>92</v>
      </c>
      <c r="I27" s="25"/>
      <c r="J27" s="33">
        <v>0.63900000000000001</v>
      </c>
      <c r="K27" s="5" t="s">
        <v>93</v>
      </c>
      <c r="L27" s="38">
        <f t="shared" si="1"/>
        <v>1.278</v>
      </c>
      <c r="M27" s="38">
        <f t="shared" si="2"/>
        <v>3.8340000000000001</v>
      </c>
      <c r="O27" s="38">
        <f t="shared" si="3"/>
        <v>3.8340000000000001</v>
      </c>
    </row>
    <row r="28" spans="1:15">
      <c r="A28" s="20" t="s">
        <v>94</v>
      </c>
      <c r="B28" s="21">
        <v>1</v>
      </c>
      <c r="C28" s="21">
        <f t="shared" si="0"/>
        <v>3</v>
      </c>
      <c r="D28" s="20" t="s">
        <v>95</v>
      </c>
      <c r="E28" s="20"/>
      <c r="F28" s="6"/>
      <c r="G28" s="6" t="s">
        <v>96</v>
      </c>
      <c r="H28" s="25"/>
      <c r="I28" s="25"/>
      <c r="J28" s="33">
        <v>3</v>
      </c>
      <c r="K28" s="5" t="s">
        <v>97</v>
      </c>
      <c r="L28" s="38">
        <f t="shared" si="1"/>
        <v>3</v>
      </c>
      <c r="M28" s="38">
        <f t="shared" si="2"/>
        <v>9</v>
      </c>
      <c r="O28" s="38"/>
    </row>
    <row r="29" spans="1:15">
      <c r="A29" s="20" t="s">
        <v>98</v>
      </c>
      <c r="B29" s="21">
        <v>1</v>
      </c>
      <c r="C29" s="21">
        <f t="shared" si="0"/>
        <v>3</v>
      </c>
      <c r="D29" s="20" t="s">
        <v>99</v>
      </c>
      <c r="E29" s="20"/>
      <c r="F29" s="6"/>
      <c r="G29" s="5" t="s">
        <v>96</v>
      </c>
      <c r="H29" s="25" t="s">
        <v>100</v>
      </c>
      <c r="I29" s="25"/>
      <c r="J29" s="33">
        <v>1.25</v>
      </c>
      <c r="K29" s="5" t="s">
        <v>101</v>
      </c>
      <c r="L29" s="38">
        <f t="shared" si="1"/>
        <v>1.25</v>
      </c>
      <c r="M29" s="38">
        <f t="shared" si="2"/>
        <v>3.75</v>
      </c>
      <c r="O29" s="38">
        <f t="shared" si="3"/>
        <v>3.75</v>
      </c>
    </row>
    <row r="30" spans="1:15">
      <c r="A30" s="20" t="s">
        <v>102</v>
      </c>
      <c r="B30" s="21">
        <v>2</v>
      </c>
      <c r="C30" s="21">
        <f t="shared" si="0"/>
        <v>6</v>
      </c>
      <c r="D30" s="5" t="s">
        <v>103</v>
      </c>
      <c r="E30" s="5"/>
      <c r="F30" s="6"/>
      <c r="G30" s="6" t="s">
        <v>104</v>
      </c>
      <c r="H30" s="26" t="s">
        <v>105</v>
      </c>
      <c r="I30" s="26"/>
      <c r="J30" s="33">
        <v>0.52200000000000002</v>
      </c>
      <c r="K30" s="5" t="s">
        <v>106</v>
      </c>
      <c r="L30" s="38">
        <f t="shared" si="1"/>
        <v>1.044</v>
      </c>
      <c r="M30" s="38">
        <f t="shared" si="2"/>
        <v>3.1320000000000001</v>
      </c>
      <c r="O30" s="38">
        <f t="shared" si="3"/>
        <v>3.1320000000000001</v>
      </c>
    </row>
    <row r="31" spans="1:15">
      <c r="A31" s="20" t="s">
        <v>107</v>
      </c>
      <c r="B31" s="21">
        <v>1</v>
      </c>
      <c r="C31" s="21">
        <f t="shared" si="0"/>
        <v>3</v>
      </c>
      <c r="D31" s="5" t="s">
        <v>108</v>
      </c>
      <c r="E31" s="5" t="s">
        <v>109</v>
      </c>
      <c r="F31" s="5" t="s">
        <v>110</v>
      </c>
      <c r="G31" s="5" t="s">
        <v>111</v>
      </c>
      <c r="H31" s="5" t="s">
        <v>112</v>
      </c>
      <c r="I31" s="5"/>
      <c r="J31" s="30">
        <v>0.80100000000000005</v>
      </c>
      <c r="K31" s="5" t="s">
        <v>113</v>
      </c>
      <c r="L31" s="38">
        <f t="shared" si="1"/>
        <v>0.80100000000000005</v>
      </c>
      <c r="M31" s="38">
        <f t="shared" si="2"/>
        <v>2.403</v>
      </c>
      <c r="O31" s="38">
        <f t="shared" si="3"/>
        <v>2.403</v>
      </c>
    </row>
    <row r="32" spans="1:15" ht="22">
      <c r="A32" s="20" t="s">
        <v>114</v>
      </c>
      <c r="B32" s="21">
        <v>2</v>
      </c>
      <c r="C32" s="21">
        <f t="shared" si="0"/>
        <v>6</v>
      </c>
      <c r="D32" s="5" t="s">
        <v>115</v>
      </c>
      <c r="E32" s="20"/>
      <c r="F32" s="6"/>
      <c r="G32" s="6" t="s">
        <v>116</v>
      </c>
      <c r="H32" s="5" t="s">
        <v>117</v>
      </c>
      <c r="I32" s="5"/>
      <c r="J32" s="30">
        <v>0.11700000000000001</v>
      </c>
      <c r="K32" s="5" t="s">
        <v>118</v>
      </c>
      <c r="L32" s="38">
        <f t="shared" si="1"/>
        <v>0.23400000000000001</v>
      </c>
      <c r="M32" s="38">
        <f t="shared" si="2"/>
        <v>0.70200000000000007</v>
      </c>
      <c r="O32" s="38">
        <f t="shared" si="3"/>
        <v>0.70200000000000007</v>
      </c>
    </row>
    <row r="33" spans="1:15" ht="12.75" customHeight="1">
      <c r="A33" s="43" t="s">
        <v>119</v>
      </c>
      <c r="B33" s="43"/>
      <c r="C33" s="43"/>
      <c r="D33" s="43"/>
      <c r="E33" s="43"/>
      <c r="F33" s="43"/>
      <c r="G33" s="43"/>
      <c r="H33" s="43"/>
      <c r="I33" s="28"/>
      <c r="J33" s="34"/>
      <c r="K33" s="10"/>
      <c r="L33" s="38">
        <f t="shared" si="1"/>
        <v>0</v>
      </c>
      <c r="M33" s="38">
        <f t="shared" si="2"/>
        <v>0</v>
      </c>
      <c r="O33" s="38"/>
    </row>
    <row r="34" spans="1:15" ht="22">
      <c r="A34" s="5" t="s">
        <v>135</v>
      </c>
      <c r="B34" s="18">
        <v>3</v>
      </c>
      <c r="C34" s="18">
        <f>B34*3</f>
        <v>9</v>
      </c>
      <c r="D34" s="5" t="s">
        <v>120</v>
      </c>
      <c r="E34" s="5"/>
      <c r="F34" s="6"/>
      <c r="G34" s="6"/>
      <c r="H34" s="8"/>
      <c r="I34" s="8"/>
      <c r="J34" s="30">
        <v>2</v>
      </c>
      <c r="K34" s="20" t="s">
        <v>148</v>
      </c>
      <c r="L34" s="38">
        <f t="shared" si="1"/>
        <v>6</v>
      </c>
      <c r="M34" s="38">
        <f t="shared" si="2"/>
        <v>18</v>
      </c>
      <c r="O34" s="38"/>
    </row>
    <row r="35" spans="1:15" ht="13" customHeight="1">
      <c r="A35" s="20" t="s">
        <v>124</v>
      </c>
      <c r="B35" s="21">
        <v>9</v>
      </c>
      <c r="C35" s="18">
        <f t="shared" ref="C35:C36" si="4">B35*3</f>
        <v>27</v>
      </c>
      <c r="D35" s="5" t="s">
        <v>125</v>
      </c>
      <c r="E35" s="5"/>
      <c r="F35" s="5"/>
      <c r="G35" s="5"/>
      <c r="H35" s="22" t="s">
        <v>130</v>
      </c>
      <c r="I35" s="22"/>
      <c r="J35" s="35">
        <v>0.59</v>
      </c>
      <c r="K35" s="29" t="s">
        <v>164</v>
      </c>
      <c r="L35" s="38">
        <f t="shared" si="1"/>
        <v>5.31</v>
      </c>
      <c r="M35" s="38">
        <f t="shared" si="2"/>
        <v>15.93</v>
      </c>
      <c r="O35" s="38"/>
    </row>
    <row r="36" spans="1:15" ht="22">
      <c r="A36" s="5" t="s">
        <v>138</v>
      </c>
      <c r="B36" s="18">
        <v>1</v>
      </c>
      <c r="C36" s="18">
        <f t="shared" si="4"/>
        <v>3</v>
      </c>
      <c r="D36" s="5" t="s">
        <v>139</v>
      </c>
      <c r="E36" s="5"/>
      <c r="F36" s="6" t="s">
        <v>127</v>
      </c>
      <c r="G36" s="6"/>
      <c r="H36" s="8" t="s">
        <v>144</v>
      </c>
      <c r="I36" s="8"/>
      <c r="J36" s="30">
        <v>1.35</v>
      </c>
      <c r="K36" s="5" t="s">
        <v>143</v>
      </c>
      <c r="L36" s="38">
        <f t="shared" si="1"/>
        <v>1.35</v>
      </c>
      <c r="M36" s="38">
        <f t="shared" si="2"/>
        <v>4.0500000000000007</v>
      </c>
      <c r="O36" s="38">
        <f t="shared" si="3"/>
        <v>4.0500000000000007</v>
      </c>
    </row>
    <row r="37" spans="1:15">
      <c r="A37" s="11" t="s">
        <v>126</v>
      </c>
      <c r="B37" s="19"/>
      <c r="C37" s="19"/>
      <c r="D37" s="11"/>
      <c r="E37" s="11"/>
      <c r="F37" s="13"/>
      <c r="G37" s="13"/>
      <c r="H37" s="12"/>
      <c r="I37" s="12"/>
      <c r="J37" s="36"/>
      <c r="K37" s="10"/>
      <c r="L37" s="38">
        <f t="shared" si="1"/>
        <v>0</v>
      </c>
      <c r="M37" s="38">
        <f t="shared" si="2"/>
        <v>0</v>
      </c>
      <c r="O37" s="38"/>
    </row>
    <row r="38" spans="1:15" ht="22">
      <c r="A38" s="20" t="s">
        <v>121</v>
      </c>
      <c r="B38" s="18">
        <v>1</v>
      </c>
      <c r="C38" s="18">
        <f>B38*3</f>
        <v>3</v>
      </c>
      <c r="D38" s="5" t="s">
        <v>122</v>
      </c>
      <c r="E38" s="5"/>
      <c r="F38" s="5"/>
      <c r="G38" s="5"/>
      <c r="H38" s="22" t="s">
        <v>123</v>
      </c>
      <c r="I38" s="22"/>
      <c r="J38" s="35">
        <v>1.1299999999999999</v>
      </c>
      <c r="K38" s="5"/>
      <c r="L38" s="38">
        <f t="shared" si="1"/>
        <v>1.1299999999999999</v>
      </c>
      <c r="M38" s="38">
        <f t="shared" si="2"/>
        <v>3.3899999999999997</v>
      </c>
      <c r="O38" s="38">
        <f t="shared" si="3"/>
        <v>3.3899999999999997</v>
      </c>
    </row>
    <row r="39" spans="1:15">
      <c r="A39" s="11" t="s">
        <v>150</v>
      </c>
      <c r="B39" s="12"/>
      <c r="C39" s="12"/>
      <c r="D39" s="11"/>
      <c r="E39" s="11"/>
      <c r="F39" s="13"/>
      <c r="G39" s="13"/>
      <c r="H39" s="11"/>
      <c r="I39" s="11"/>
      <c r="J39" s="11"/>
      <c r="K39" s="11"/>
      <c r="L39" s="38">
        <f t="shared" si="1"/>
        <v>0</v>
      </c>
      <c r="M39" s="38">
        <f t="shared" si="2"/>
        <v>0</v>
      </c>
      <c r="O39" s="38"/>
    </row>
    <row r="40" spans="1:15">
      <c r="A40" s="14" t="s">
        <v>128</v>
      </c>
      <c r="B40" s="15">
        <v>1</v>
      </c>
      <c r="C40" s="15"/>
      <c r="D40" s="14" t="s">
        <v>129</v>
      </c>
      <c r="E40" s="14"/>
      <c r="F40" s="16"/>
      <c r="G40" s="16"/>
      <c r="H40" s="17"/>
      <c r="I40" s="17"/>
      <c r="J40" s="40">
        <v>10</v>
      </c>
      <c r="K40" s="14"/>
      <c r="L40" s="38">
        <f t="shared" si="1"/>
        <v>10</v>
      </c>
      <c r="M40" s="38">
        <f t="shared" si="2"/>
        <v>30</v>
      </c>
      <c r="O40" s="38"/>
    </row>
    <row r="41" spans="1:15">
      <c r="L41" s="38">
        <f>SUM(L4:L40)</f>
        <v>40.89</v>
      </c>
      <c r="M41" s="38">
        <f>SUM(M4:M40)</f>
        <v>122.66999999999999</v>
      </c>
      <c r="O41" s="38">
        <f>SUM(O4:O40)</f>
        <v>49.739999999999995</v>
      </c>
    </row>
  </sheetData>
  <mergeCells count="3">
    <mergeCell ref="A1:K1"/>
    <mergeCell ref="A3:H3"/>
    <mergeCell ref="A33:H33"/>
  </mergeCells>
  <hyperlinks>
    <hyperlink ref="I4" r:id="rId1"/>
    <hyperlink ref="I5" r:id="rId2"/>
    <hyperlink ref="I6" r:id="rId3"/>
    <hyperlink ref="I7" r:id="rId4"/>
    <hyperlink ref="I8" r:id="rId5"/>
    <hyperlink ref="I9" r:id="rId6"/>
    <hyperlink ref="I10" r:id="rId7"/>
    <hyperlink ref="I11" r:id="rId8"/>
    <hyperlink ref="I12" r:id="rId9"/>
    <hyperlink ref="K35" r:id="rId10"/>
    <hyperlink ref="I19" r:id="rId11"/>
  </hyperlinks>
  <pageMargins left="0.74791666666666701" right="0.74791666666666701" top="0.98402777777777795" bottom="0.98402777777777795" header="0.51180555555555496" footer="0.51180555555555496"/>
  <pageSetup paperSize="9"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Ripples v4.0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Léopold Villotte</cp:lastModifiedBy>
  <cp:revision>0</cp:revision>
  <dcterms:modified xsi:type="dcterms:W3CDTF">2020-02-14T11:22:16Z</dcterms:modified>
</cp:coreProperties>
</file>